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770" activeTab="0"/>
  </bookViews>
  <sheets>
    <sheet name="Financial Summary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<sst xmlns="http://schemas.openxmlformats.org/spreadsheetml/2006/main" count="72" uniqueCount="64">
  <si>
    <t>Financial Year</t>
  </si>
  <si>
    <t>Condition Surveys</t>
  </si>
  <si>
    <t>Capacity</t>
  </si>
  <si>
    <t>Capacity:</t>
  </si>
  <si>
    <t>Surplus Capacity:</t>
  </si>
  <si>
    <t>Change in Surplus Capacity</t>
  </si>
  <si>
    <t>Prudential Borrowing Costs</t>
  </si>
  <si>
    <t>Increased Rates for New Build School</t>
  </si>
  <si>
    <t>Site Security &amp; Other Ancilary Costs</t>
  </si>
  <si>
    <t>New Primary</t>
  </si>
  <si>
    <t>Gorseinon Infant</t>
  </si>
  <si>
    <t>Gorseinon Junior</t>
  </si>
  <si>
    <t>2023/24</t>
  </si>
  <si>
    <t>2024/25</t>
  </si>
  <si>
    <t>2025/26</t>
  </si>
  <si>
    <t>2026/27</t>
  </si>
  <si>
    <t>2027/28</t>
  </si>
  <si>
    <t>2028/29</t>
  </si>
  <si>
    <t>Ysgol Crug Glas</t>
  </si>
  <si>
    <t>(Nid yw'r ffigurau'n cynnwys unrhyw newid yn y gofrestr disgyblion tan Ebrill 2028)</t>
  </si>
  <si>
    <t>Gweithredu Cynnig i uno</t>
  </si>
  <si>
    <t>Symud i adeilad newydd</t>
  </si>
  <si>
    <t>Medi-25</t>
  </si>
  <si>
    <t>Ebrill-28</t>
  </si>
  <si>
    <t>Blwyddyn Ariannol</t>
  </si>
  <si>
    <t>Cyllid</t>
  </si>
  <si>
    <t>Cyfraddau o'r Gyllideb:</t>
  </si>
  <si>
    <t>Ysgol Pen-y-bryn</t>
  </si>
  <si>
    <t>Ysgol Arbennig Newydd (1)</t>
  </si>
  <si>
    <t>Cyfanswm</t>
  </si>
  <si>
    <t>Gweinyddu'r Cynnig:</t>
  </si>
  <si>
    <t>Hysbysiadau Cyhoeddus (2)</t>
  </si>
  <si>
    <t>Cyn Penodi Pennaeth (os oes angen)</t>
  </si>
  <si>
    <t>Clerc i'r Llywodraethwyr (3)</t>
  </si>
  <si>
    <t>Costau Hysbysebu ar gyfer Pennaeth (4)</t>
  </si>
  <si>
    <t>Costau Hysbysebu ar gyfer Dirprwy (4)</t>
  </si>
  <si>
    <t>Costau pontio (5)</t>
  </si>
  <si>
    <t>Cludiant: (6)</t>
  </si>
  <si>
    <t>Cyfredol</t>
  </si>
  <si>
    <t>Amcan costau ychwanegol</t>
  </si>
  <si>
    <t>Addysgu - Untro</t>
  </si>
  <si>
    <t>Addysgu - Parhaus</t>
  </si>
  <si>
    <t>Staff Cymorth - Untro</t>
  </si>
  <si>
    <t>Staff Cymorth - Parhaus</t>
  </si>
  <si>
    <t>Cyfanswm Refeniw</t>
  </si>
  <si>
    <t>Gwahaniaeth o'r flwyddyn flaenorol</t>
  </si>
  <si>
    <t>Cyfalaf</t>
  </si>
  <si>
    <t>Ysgol Gynradd Newydd (8)</t>
  </si>
  <si>
    <t>Cyfanswm Cyfalaf</t>
  </si>
  <si>
    <t>Nodiadau:</t>
  </si>
  <si>
    <t>(1) Mae cyfranddaliadau'r gyllideb yn tybio gwerthoedd ardrethol heb eu newid</t>
  </si>
  <si>
    <t xml:space="preserve">(2) Nid oes angen cyhoeddi Hysbysiadau Cyhoeddus yn y wasg leol mwyach.  Bydd rhai costau argraffu ond bydd y rhain yn fach iawn. </t>
  </si>
  <si>
    <t>(3) Byddai staff canolog yn ymgymryd â'r rôl hon ar gyfer corff llywodraethu dros dro</t>
  </si>
  <si>
    <t>(4) Os oes angen - Gall llywodraethwyr gytuno i neilltuo swyddi i Benaethiaid/Dirprwyon presennol a pheidio â mynd i hysbysebu</t>
  </si>
  <si>
    <t>(6)Efallai y bydd cynnydd mewn costau cludo oherwydd newid llwybrau ond gellid gwrthbwyso'r rhain yn erbyn llwybrau byrrach i rai disgyblion a gostyngiad mewn cludiant y tu allan i'r sir</t>
  </si>
  <si>
    <t>(7) Ni ragwelir y bydd diswyddiadau gan staff addysgu neu gymorth. Fodd bynnag, bydd y corff llywodraethu dros dro yn penderfynu a ydynt yn neilltuo rolau arweinyddiaeth.</t>
  </si>
  <si>
    <t>(8) Amcangyfrif amseriad y costau cyfalaf disgwyliedig</t>
  </si>
  <si>
    <t>Cyfuno Ysgol Crug Glas ac Ysgol Pen-y-Bryn ar safleoedd presennol ym mis Medi 2025 a symud i'r adeilad newydd ym mis Ebrill 2028</t>
  </si>
  <si>
    <t>Costau diswyddo / ymddeoliad cynnar (Amcangyfrif): (7)</t>
  </si>
  <si>
    <t>(1) Yn tybio na fydd unrhyw warchodiadau addysgu ychwanegol yn berthnasol yn yr ysgol newydd, er y gallai fod pennaeth a dirprwy bennaeth gwarchodedig a fyddai'n cael ei ariannu o fewn yr ISB</t>
  </si>
  <si>
    <t>(1) Bydd cyllid ysgol newydd yn berthnasol ac yn cael ei gynnwys</t>
  </si>
  <si>
    <t>(5) e.e. ffonau, deunyddiau ysgrifennu ac ati.  I'w ariannu o Gyllid Ysgol Newydd a ddirprwyir i'r ysgol</t>
  </si>
  <si>
    <t>Gwahaniaeth Cronnol</t>
  </si>
  <si>
    <t>tan 2023/24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</si>
</sst>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10" xfId="0" applyFont="1" applyBorder="1" applyAlignment="1">
      <alignment/>
    </xf>
    <xf numFmtId="17" fontId="6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left" indent="1"/>
    </xf>
    <xf numFmtId="164" fontId="4" fillId="0" borderId="16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5" xfId="0" applyFont="1" applyFill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5" fillId="0" borderId="18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5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4" fillId="0" borderId="0" xfId="0" applyFont="1" applyAlignment="1" quotePrefix="1">
      <alignment/>
    </xf>
    <xf numFmtId="6" fontId="4" fillId="0" borderId="16" xfId="0" applyNumberFormat="1" applyFont="1" applyBorder="1" applyAlignment="1">
      <alignment/>
    </xf>
    <xf numFmtId="6" fontId="4" fillId="0" borderId="0" xfId="0" applyNumberFormat="1" applyFont="1" applyBorder="1" applyAlignment="1">
      <alignment/>
    </xf>
    <xf numFmtId="6" fontId="5" fillId="0" borderId="16" xfId="0" applyNumberFormat="1" applyFont="1" applyBorder="1" applyAlignment="1">
      <alignment/>
    </xf>
    <xf numFmtId="6" fontId="4" fillId="0" borderId="13" xfId="0" applyNumberFormat="1" applyFont="1" applyBorder="1" applyAlignment="1">
      <alignment/>
    </xf>
    <xf numFmtId="6" fontId="4" fillId="0" borderId="14" xfId="0" applyNumberFormat="1" applyFont="1" applyBorder="1" applyAlignment="1">
      <alignment/>
    </xf>
    <xf numFmtId="6" fontId="4" fillId="0" borderId="0" xfId="0" applyNumberFormat="1" applyFont="1" applyFill="1" applyBorder="1" applyAlignment="1">
      <alignment/>
    </xf>
    <xf numFmtId="6" fontId="4" fillId="0" borderId="16" xfId="0" applyNumberFormat="1" applyFont="1" applyBorder="1" applyAlignment="1">
      <alignment horizontal="right"/>
    </xf>
    <xf numFmtId="6" fontId="4" fillId="0" borderId="16" xfId="0" applyNumberFormat="1" applyFont="1" applyFill="1" applyBorder="1" applyAlignment="1">
      <alignment horizontal="right"/>
    </xf>
    <xf numFmtId="6" fontId="4" fillId="0" borderId="22" xfId="0" applyNumberFormat="1" applyFont="1" applyBorder="1" applyAlignment="1">
      <alignment/>
    </xf>
    <xf numFmtId="6" fontId="4" fillId="0" borderId="21" xfId="0" applyNumberFormat="1" applyFont="1" applyFill="1" applyBorder="1" applyAlignment="1">
      <alignment/>
    </xf>
    <xf numFmtId="6" fontId="4" fillId="0" borderId="22" xfId="0" applyNumberFormat="1" applyFont="1" applyBorder="1" applyAlignment="1">
      <alignment horizontal="right"/>
    </xf>
    <xf numFmtId="6" fontId="4" fillId="0" borderId="21" xfId="0" applyNumberFormat="1" applyFont="1" applyBorder="1" applyAlignment="1">
      <alignment/>
    </xf>
    <xf numFmtId="6" fontId="4" fillId="33" borderId="16" xfId="0" applyNumberFormat="1" applyFont="1" applyFill="1" applyBorder="1" applyAlignment="1">
      <alignment/>
    </xf>
    <xf numFmtId="6" fontId="4" fillId="33" borderId="0" xfId="0" applyNumberFormat="1" applyFont="1" applyFill="1" applyAlignment="1">
      <alignment/>
    </xf>
    <xf numFmtId="6" fontId="4" fillId="0" borderId="18" xfId="0" applyNumberFormat="1" applyFont="1" applyBorder="1" applyAlignment="1">
      <alignment/>
    </xf>
    <xf numFmtId="6" fontId="4" fillId="0" borderId="24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6" fontId="4" fillId="0" borderId="13" xfId="0" applyNumberFormat="1" applyFont="1" applyFill="1" applyBorder="1" applyAlignment="1">
      <alignment/>
    </xf>
    <xf numFmtId="6" fontId="4" fillId="0" borderId="14" xfId="0" applyNumberFormat="1" applyFont="1" applyFill="1" applyBorder="1" applyAlignment="1">
      <alignment/>
    </xf>
    <xf numFmtId="6" fontId="4" fillId="0" borderId="16" xfId="0" applyNumberFormat="1" applyFont="1" applyFill="1" applyBorder="1" applyAlignment="1">
      <alignment/>
    </xf>
    <xf numFmtId="6" fontId="4" fillId="0" borderId="22" xfId="0" applyNumberFormat="1" applyFont="1" applyFill="1" applyBorder="1" applyAlignment="1">
      <alignment/>
    </xf>
    <xf numFmtId="6" fontId="5" fillId="0" borderId="18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17" fontId="4" fillId="0" borderId="0" xfId="0" applyNumberFormat="1" applyFont="1" applyAlignment="1">
      <alignment horizontal="left"/>
    </xf>
    <xf numFmtId="164" fontId="4" fillId="34" borderId="19" xfId="0" applyNumberFormat="1" applyFont="1" applyFill="1" applyBorder="1" applyAlignment="1">
      <alignment/>
    </xf>
    <xf numFmtId="164" fontId="4" fillId="34" borderId="20" xfId="0" applyNumberFormat="1" applyFont="1" applyFill="1" applyBorder="1" applyAlignment="1">
      <alignment/>
    </xf>
    <xf numFmtId="164" fontId="5" fillId="34" borderId="20" xfId="0" applyNumberFormat="1" applyFont="1" applyFill="1" applyBorder="1" applyAlignment="1">
      <alignment/>
    </xf>
    <xf numFmtId="164" fontId="4" fillId="34" borderId="14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34" borderId="21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/>
    </xf>
    <xf numFmtId="164" fontId="4" fillId="34" borderId="24" xfId="0" applyNumberFormat="1" applyFont="1" applyFill="1" applyBorder="1" applyAlignment="1">
      <alignment/>
    </xf>
    <xf numFmtId="164" fontId="5" fillId="34" borderId="24" xfId="0" applyNumberFormat="1" applyFont="1" applyFill="1" applyBorder="1" applyAlignment="1">
      <alignment/>
    </xf>
    <xf numFmtId="6" fontId="4" fillId="34" borderId="0" xfId="0" applyNumberFormat="1" applyFont="1" applyFill="1" applyBorder="1" applyAlignment="1">
      <alignment/>
    </xf>
    <xf numFmtId="6" fontId="5" fillId="34" borderId="0" xfId="0" applyNumberFormat="1" applyFont="1" applyFill="1" applyBorder="1" applyAlignment="1">
      <alignment/>
    </xf>
    <xf numFmtId="6" fontId="4" fillId="34" borderId="14" xfId="0" applyNumberFormat="1" applyFont="1" applyFill="1" applyBorder="1" applyAlignment="1">
      <alignment/>
    </xf>
    <xf numFmtId="6" fontId="4" fillId="34" borderId="21" xfId="0" applyNumberFormat="1" applyFont="1" applyFill="1" applyBorder="1" applyAlignment="1">
      <alignment/>
    </xf>
    <xf numFmtId="6" fontId="4" fillId="34" borderId="0" xfId="0" applyNumberFormat="1" applyFont="1" applyFill="1" applyAlignment="1">
      <alignment/>
    </xf>
    <xf numFmtId="6" fontId="4" fillId="34" borderId="24" xfId="0" applyNumberFormat="1" applyFont="1" applyFill="1" applyBorder="1" applyAlignment="1">
      <alignment/>
    </xf>
    <xf numFmtId="6" fontId="5" fillId="34" borderId="24" xfId="0" applyNumberFormat="1" applyFont="1" applyFill="1" applyBorder="1" applyAlignment="1">
      <alignment/>
    </xf>
    <xf numFmtId="6" fontId="4" fillId="34" borderId="20" xfId="0" applyNumberFormat="1" applyFont="1" applyFill="1" applyBorder="1" applyAlignment="1">
      <alignment/>
    </xf>
    <xf numFmtId="6" fontId="5" fillId="34" borderId="20" xfId="0" applyNumberFormat="1" applyFont="1" applyFill="1" applyBorder="1" applyAlignment="1">
      <alignment/>
    </xf>
    <xf numFmtId="6" fontId="4" fillId="34" borderId="19" xfId="0" applyNumberFormat="1" applyFont="1" applyFill="1" applyBorder="1" applyAlignment="1">
      <alignment/>
    </xf>
    <xf numFmtId="6" fontId="4" fillId="34" borderId="23" xfId="0" applyNumberFormat="1" applyFont="1" applyFill="1" applyBorder="1" applyAlignment="1">
      <alignment/>
    </xf>
    <xf numFmtId="6" fontId="4" fillId="34" borderId="25" xfId="0" applyNumberFormat="1" applyFont="1" applyFill="1" applyBorder="1" applyAlignment="1">
      <alignment/>
    </xf>
    <xf numFmtId="6" fontId="5" fillId="34" borderId="25" xfId="0" applyNumberFormat="1" applyFont="1" applyFill="1" applyBorder="1" applyAlignment="1">
      <alignment/>
    </xf>
    <xf numFmtId="164" fontId="5" fillId="34" borderId="25" xfId="0" applyNumberFormat="1" applyFont="1" applyFill="1" applyBorder="1" applyAlignment="1">
      <alignment/>
    </xf>
    <xf numFmtId="164" fontId="4" fillId="34" borderId="23" xfId="0" applyNumberFormat="1" applyFont="1" applyFill="1" applyBorder="1" applyAlignment="1">
      <alignment/>
    </xf>
    <xf numFmtId="0" fontId="5" fillId="0" borderId="15" xfId="0" applyFont="1" applyBorder="1" applyAlignment="1">
      <alignment horizontal="left" inden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31">
      <selection activeCell="B38" sqref="B38:C38"/>
    </sheetView>
  </sheetViews>
  <sheetFormatPr defaultColWidth="8.7109375" defaultRowHeight="12.75"/>
  <cols>
    <col min="1" max="1" width="51.8515625" style="1" customWidth="1"/>
    <col min="2" max="2" width="1.1484375" style="1" customWidth="1"/>
    <col min="3" max="3" width="16.28125" style="1" customWidth="1"/>
    <col min="4" max="4" width="1.1484375" style="1" customWidth="1"/>
    <col min="5" max="5" width="16.28125" style="1" customWidth="1"/>
    <col min="6" max="6" width="1.1484375" style="1" customWidth="1"/>
    <col min="7" max="7" width="16.28125" style="1" customWidth="1"/>
    <col min="8" max="8" width="1.1484375" style="1" customWidth="1"/>
    <col min="9" max="9" width="16.28125" style="1" customWidth="1"/>
    <col min="10" max="10" width="1.1484375" style="1" customWidth="1"/>
    <col min="11" max="11" width="16.28125" style="1" customWidth="1"/>
    <col min="12" max="12" width="1.1484375" style="1" customWidth="1"/>
    <col min="13" max="13" width="16.28125" style="1" customWidth="1"/>
    <col min="14" max="16384" width="8.7109375" style="1" customWidth="1"/>
  </cols>
  <sheetData>
    <row r="1" spans="1:13" ht="15.75">
      <c r="A1" s="84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85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7:12" ht="15">
      <c r="G5" s="3" t="s">
        <v>20</v>
      </c>
      <c r="L5" s="3" t="s">
        <v>21</v>
      </c>
    </row>
    <row r="6" spans="7:13" ht="15">
      <c r="G6" s="4" t="s">
        <v>22</v>
      </c>
      <c r="L6" s="4"/>
      <c r="M6" s="58" t="s">
        <v>23</v>
      </c>
    </row>
    <row r="7" spans="2:13" ht="15">
      <c r="B7" s="86" t="s">
        <v>24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</row>
    <row r="8" spans="1:13" s="6" customFormat="1" ht="15.75">
      <c r="A8" s="5" t="s">
        <v>25</v>
      </c>
      <c r="B8" s="89" t="s">
        <v>12</v>
      </c>
      <c r="C8" s="89"/>
      <c r="D8" s="89" t="s">
        <v>13</v>
      </c>
      <c r="E8" s="89"/>
      <c r="F8" s="89" t="s">
        <v>14</v>
      </c>
      <c r="G8" s="89"/>
      <c r="H8" s="90" t="s">
        <v>15</v>
      </c>
      <c r="I8" s="91"/>
      <c r="J8" s="90" t="s">
        <v>16</v>
      </c>
      <c r="K8" s="91"/>
      <c r="L8" s="90" t="s">
        <v>17</v>
      </c>
      <c r="M8" s="91"/>
    </row>
    <row r="9" spans="1:13" ht="15">
      <c r="A9" s="7" t="s">
        <v>26</v>
      </c>
      <c r="B9" s="59"/>
      <c r="C9" s="8"/>
      <c r="D9" s="62"/>
      <c r="E9" s="8"/>
      <c r="F9" s="59"/>
      <c r="G9" s="8"/>
      <c r="H9" s="59"/>
      <c r="I9" s="8"/>
      <c r="J9" s="62"/>
      <c r="K9" s="8"/>
      <c r="L9" s="62"/>
      <c r="M9" s="8"/>
    </row>
    <row r="10" spans="1:13" ht="15">
      <c r="A10" s="10" t="s">
        <v>18</v>
      </c>
      <c r="B10" s="60"/>
      <c r="C10" s="35">
        <v>1999824</v>
      </c>
      <c r="D10" s="68"/>
      <c r="E10" s="35">
        <v>1999824</v>
      </c>
      <c r="F10" s="75"/>
      <c r="G10" s="35">
        <f>E10/12*5</f>
        <v>833260</v>
      </c>
      <c r="H10" s="75"/>
      <c r="I10" s="35">
        <v>0</v>
      </c>
      <c r="J10" s="68"/>
      <c r="K10" s="35">
        <v>0</v>
      </c>
      <c r="L10" s="68"/>
      <c r="M10" s="35">
        <v>0</v>
      </c>
    </row>
    <row r="11" spans="1:13" ht="15">
      <c r="A11" s="10" t="s">
        <v>27</v>
      </c>
      <c r="B11" s="60"/>
      <c r="C11" s="35">
        <v>4615241</v>
      </c>
      <c r="D11" s="68"/>
      <c r="E11" s="35">
        <v>4615241</v>
      </c>
      <c r="F11" s="75"/>
      <c r="G11" s="35">
        <f>E11/12*5</f>
        <v>1923017.0833333335</v>
      </c>
      <c r="H11" s="75"/>
      <c r="I11" s="35">
        <v>0</v>
      </c>
      <c r="J11" s="68"/>
      <c r="K11" s="35">
        <v>0</v>
      </c>
      <c r="L11" s="68"/>
      <c r="M11" s="35">
        <v>0</v>
      </c>
    </row>
    <row r="12" spans="1:13" ht="15">
      <c r="A12" s="10" t="s">
        <v>28</v>
      </c>
      <c r="B12" s="60"/>
      <c r="C12" s="35"/>
      <c r="D12" s="68"/>
      <c r="E12" s="35"/>
      <c r="F12" s="75"/>
      <c r="G12" s="35">
        <f>6571551/12*7</f>
        <v>3833404.75</v>
      </c>
      <c r="H12" s="75"/>
      <c r="I12" s="35">
        <v>6571551</v>
      </c>
      <c r="J12" s="68"/>
      <c r="K12" s="35">
        <v>6571551</v>
      </c>
      <c r="L12" s="68"/>
      <c r="M12" s="35">
        <v>8698613</v>
      </c>
    </row>
    <row r="13" spans="1:13" ht="15.75">
      <c r="A13" s="83" t="s">
        <v>29</v>
      </c>
      <c r="B13" s="61"/>
      <c r="C13" s="37">
        <f>SUM(C10:C12)</f>
        <v>6615065</v>
      </c>
      <c r="D13" s="69"/>
      <c r="E13" s="37">
        <f>SUM(E10:E12)</f>
        <v>6615065</v>
      </c>
      <c r="F13" s="76"/>
      <c r="G13" s="37">
        <f>SUM(G10:G12)</f>
        <v>6589681.833333334</v>
      </c>
      <c r="H13" s="76"/>
      <c r="I13" s="37">
        <f>SUM(I10:I12)</f>
        <v>6571551</v>
      </c>
      <c r="J13" s="69"/>
      <c r="K13" s="37">
        <f>SUM(K10:K12)</f>
        <v>6571551</v>
      </c>
      <c r="L13" s="69"/>
      <c r="M13" s="37">
        <f>SUM(M10:M12)</f>
        <v>8698613</v>
      </c>
    </row>
    <row r="14" spans="1:13" ht="15">
      <c r="A14" s="7" t="s">
        <v>30</v>
      </c>
      <c r="B14" s="62"/>
      <c r="C14" s="38"/>
      <c r="D14" s="70"/>
      <c r="E14" s="39"/>
      <c r="F14" s="77"/>
      <c r="G14" s="38"/>
      <c r="H14" s="70"/>
      <c r="I14" s="39"/>
      <c r="J14" s="77"/>
      <c r="K14" s="38"/>
      <c r="L14" s="77"/>
      <c r="M14" s="38"/>
    </row>
    <row r="15" spans="1:13" ht="15">
      <c r="A15" s="10" t="s">
        <v>31</v>
      </c>
      <c r="B15" s="63"/>
      <c r="C15" s="35">
        <v>0</v>
      </c>
      <c r="D15" s="68"/>
      <c r="E15" s="40">
        <v>0</v>
      </c>
      <c r="F15" s="75"/>
      <c r="G15" s="35">
        <v>0</v>
      </c>
      <c r="H15" s="68"/>
      <c r="I15" s="36">
        <v>0</v>
      </c>
      <c r="J15" s="75"/>
      <c r="K15" s="35">
        <v>0</v>
      </c>
      <c r="L15" s="75"/>
      <c r="M15" s="35">
        <v>0</v>
      </c>
    </row>
    <row r="16" spans="1:13" ht="15">
      <c r="A16" s="13" t="s">
        <v>32</v>
      </c>
      <c r="B16" s="63"/>
      <c r="C16" s="35">
        <v>0</v>
      </c>
      <c r="D16" s="68"/>
      <c r="E16" s="40">
        <v>0</v>
      </c>
      <c r="F16" s="75"/>
      <c r="G16" s="41">
        <v>72895</v>
      </c>
      <c r="H16" s="68"/>
      <c r="I16" s="36">
        <v>0</v>
      </c>
      <c r="J16" s="75"/>
      <c r="K16" s="35">
        <v>0</v>
      </c>
      <c r="L16" s="75"/>
      <c r="M16" s="35">
        <v>0</v>
      </c>
    </row>
    <row r="17" spans="1:13" ht="15">
      <c r="A17" s="10" t="s">
        <v>33</v>
      </c>
      <c r="B17" s="60"/>
      <c r="C17" s="42">
        <v>0</v>
      </c>
      <c r="D17" s="68"/>
      <c r="E17" s="42">
        <v>0</v>
      </c>
      <c r="F17" s="75"/>
      <c r="G17" s="41">
        <v>0</v>
      </c>
      <c r="H17" s="68"/>
      <c r="I17" s="36">
        <v>0</v>
      </c>
      <c r="J17" s="75"/>
      <c r="K17" s="35">
        <v>0</v>
      </c>
      <c r="L17" s="75"/>
      <c r="M17" s="35">
        <v>0</v>
      </c>
    </row>
    <row r="18" spans="1:13" ht="15">
      <c r="A18" s="10" t="s">
        <v>34</v>
      </c>
      <c r="B18" s="63"/>
      <c r="C18" s="35">
        <v>0</v>
      </c>
      <c r="D18" s="68"/>
      <c r="E18" s="40">
        <v>500</v>
      </c>
      <c r="F18" s="75"/>
      <c r="G18" s="41">
        <v>0</v>
      </c>
      <c r="H18" s="68"/>
      <c r="I18" s="36">
        <v>0</v>
      </c>
      <c r="J18" s="75"/>
      <c r="K18" s="35"/>
      <c r="L18" s="75"/>
      <c r="M18" s="35">
        <v>0</v>
      </c>
    </row>
    <row r="19" spans="1:13" ht="15">
      <c r="A19" s="14" t="s">
        <v>35</v>
      </c>
      <c r="B19" s="64"/>
      <c r="C19" s="43">
        <v>0</v>
      </c>
      <c r="D19" s="71"/>
      <c r="E19" s="44">
        <v>0</v>
      </c>
      <c r="F19" s="78"/>
      <c r="G19" s="45">
        <v>0</v>
      </c>
      <c r="H19" s="71"/>
      <c r="I19" s="46">
        <v>0</v>
      </c>
      <c r="J19" s="78"/>
      <c r="K19" s="43">
        <v>0</v>
      </c>
      <c r="L19" s="78"/>
      <c r="M19" s="43">
        <v>0</v>
      </c>
    </row>
    <row r="20" spans="1:13" ht="15" hidden="1">
      <c r="A20" s="15" t="s">
        <v>1</v>
      </c>
      <c r="B20" s="65"/>
      <c r="C20" s="47"/>
      <c r="D20" s="72"/>
      <c r="E20" s="48"/>
      <c r="F20" s="79"/>
      <c r="G20" s="49">
        <v>0</v>
      </c>
      <c r="H20" s="73"/>
      <c r="I20" s="50">
        <v>0</v>
      </c>
      <c r="J20" s="79"/>
      <c r="K20" s="49">
        <v>0</v>
      </c>
      <c r="L20" s="79"/>
      <c r="M20" s="49">
        <v>0</v>
      </c>
    </row>
    <row r="21" spans="1:13" ht="15" hidden="1">
      <c r="A21" s="16" t="s">
        <v>6</v>
      </c>
      <c r="B21" s="66"/>
      <c r="C21" s="49">
        <v>0</v>
      </c>
      <c r="D21" s="73"/>
      <c r="E21" s="50">
        <v>0</v>
      </c>
      <c r="F21" s="79"/>
      <c r="G21" s="49">
        <v>0</v>
      </c>
      <c r="H21" s="73"/>
      <c r="I21" s="50">
        <v>0</v>
      </c>
      <c r="J21" s="79"/>
      <c r="K21" s="49">
        <v>0</v>
      </c>
      <c r="L21" s="79"/>
      <c r="M21" s="49">
        <v>0</v>
      </c>
    </row>
    <row r="22" spans="1:13" ht="15" hidden="1">
      <c r="A22" s="16" t="s">
        <v>8</v>
      </c>
      <c r="B22" s="66"/>
      <c r="C22" s="49">
        <v>0</v>
      </c>
      <c r="D22" s="73"/>
      <c r="E22" s="50">
        <v>0</v>
      </c>
      <c r="F22" s="79"/>
      <c r="G22" s="49">
        <v>0</v>
      </c>
      <c r="H22" s="73"/>
      <c r="I22" s="50">
        <v>0</v>
      </c>
      <c r="J22" s="79"/>
      <c r="K22" s="49">
        <v>0</v>
      </c>
      <c r="L22" s="79"/>
      <c r="M22" s="49">
        <v>0</v>
      </c>
    </row>
    <row r="23" spans="1:13" ht="15" hidden="1">
      <c r="A23" s="15" t="s">
        <v>7</v>
      </c>
      <c r="B23" s="65"/>
      <c r="C23" s="35">
        <v>0</v>
      </c>
      <c r="D23" s="72"/>
      <c r="E23" s="51">
        <v>0</v>
      </c>
      <c r="F23" s="75"/>
      <c r="G23" s="35">
        <v>0</v>
      </c>
      <c r="H23" s="72"/>
      <c r="I23" s="36">
        <v>0</v>
      </c>
      <c r="J23" s="75"/>
      <c r="K23" s="35">
        <v>0</v>
      </c>
      <c r="L23" s="75"/>
      <c r="M23" s="35">
        <v>0</v>
      </c>
    </row>
    <row r="24" spans="1:13" ht="15">
      <c r="A24" s="15" t="s">
        <v>36</v>
      </c>
      <c r="B24" s="65"/>
      <c r="C24" s="35">
        <v>0</v>
      </c>
      <c r="D24" s="72"/>
      <c r="E24" s="51">
        <v>0</v>
      </c>
      <c r="F24" s="75"/>
      <c r="G24" s="35">
        <v>0</v>
      </c>
      <c r="H24" s="72"/>
      <c r="I24" s="36">
        <v>0</v>
      </c>
      <c r="J24" s="75"/>
      <c r="K24" s="35">
        <v>0</v>
      </c>
      <c r="L24" s="75"/>
      <c r="M24" s="35">
        <v>0</v>
      </c>
    </row>
    <row r="25" spans="1:13" ht="15">
      <c r="A25" s="7" t="s">
        <v>37</v>
      </c>
      <c r="B25" s="62"/>
      <c r="C25" s="38"/>
      <c r="D25" s="70"/>
      <c r="E25" s="39"/>
      <c r="F25" s="77"/>
      <c r="G25" s="38"/>
      <c r="H25" s="70"/>
      <c r="I25" s="39"/>
      <c r="J25" s="77"/>
      <c r="K25" s="38"/>
      <c r="L25" s="77"/>
      <c r="M25" s="38"/>
    </row>
    <row r="26" spans="1:13" ht="15">
      <c r="A26" s="10" t="s">
        <v>38</v>
      </c>
      <c r="B26" s="63"/>
      <c r="C26" s="54">
        <f>953000+615000</f>
        <v>1568000</v>
      </c>
      <c r="D26" s="68"/>
      <c r="E26" s="40">
        <v>1568000</v>
      </c>
      <c r="F26" s="75"/>
      <c r="G26" s="54">
        <v>1568000</v>
      </c>
      <c r="H26" s="68"/>
      <c r="I26" s="40">
        <v>1568000</v>
      </c>
      <c r="J26" s="75"/>
      <c r="K26" s="54">
        <v>1568000</v>
      </c>
      <c r="L26" s="75"/>
      <c r="M26" s="54">
        <v>1568000</v>
      </c>
    </row>
    <row r="27" spans="1:13" ht="15">
      <c r="A27" s="10" t="s">
        <v>39</v>
      </c>
      <c r="B27" s="63"/>
      <c r="C27" s="35">
        <v>0</v>
      </c>
      <c r="D27" s="68"/>
      <c r="E27" s="40">
        <v>0</v>
      </c>
      <c r="F27" s="75"/>
      <c r="G27" s="35">
        <v>0</v>
      </c>
      <c r="H27" s="68"/>
      <c r="I27" s="36">
        <v>0</v>
      </c>
      <c r="J27" s="75"/>
      <c r="K27" s="35">
        <v>0</v>
      </c>
      <c r="L27" s="75"/>
      <c r="M27" s="35">
        <v>627200</v>
      </c>
    </row>
    <row r="28" spans="1:13" ht="15">
      <c r="A28" s="7" t="s">
        <v>58</v>
      </c>
      <c r="B28" s="62"/>
      <c r="C28" s="52"/>
      <c r="D28" s="70"/>
      <c r="E28" s="53"/>
      <c r="F28" s="77"/>
      <c r="G28" s="52"/>
      <c r="H28" s="70"/>
      <c r="I28" s="53"/>
      <c r="J28" s="77"/>
      <c r="K28" s="52"/>
      <c r="L28" s="77"/>
      <c r="M28" s="52"/>
    </row>
    <row r="29" spans="1:13" ht="15">
      <c r="A29" s="10" t="s">
        <v>40</v>
      </c>
      <c r="B29" s="60"/>
      <c r="C29" s="35">
        <v>0</v>
      </c>
      <c r="D29" s="68"/>
      <c r="E29" s="40">
        <v>0</v>
      </c>
      <c r="F29" s="75"/>
      <c r="G29" s="54">
        <v>0</v>
      </c>
      <c r="H29" s="75"/>
      <c r="I29" s="54">
        <v>0</v>
      </c>
      <c r="J29" s="75"/>
      <c r="K29" s="54">
        <v>0</v>
      </c>
      <c r="L29" s="75"/>
      <c r="M29" s="54">
        <v>0</v>
      </c>
    </row>
    <row r="30" spans="1:13" ht="15">
      <c r="A30" s="10" t="s">
        <v>41</v>
      </c>
      <c r="B30" s="60"/>
      <c r="C30" s="35">
        <v>0</v>
      </c>
      <c r="D30" s="68"/>
      <c r="E30" s="40">
        <v>0</v>
      </c>
      <c r="F30" s="75"/>
      <c r="G30" s="54">
        <v>0</v>
      </c>
      <c r="H30" s="75"/>
      <c r="I30" s="54">
        <v>0</v>
      </c>
      <c r="J30" s="75"/>
      <c r="K30" s="54">
        <v>0</v>
      </c>
      <c r="L30" s="75"/>
      <c r="M30" s="54">
        <v>0</v>
      </c>
    </row>
    <row r="31" spans="1:13" ht="15">
      <c r="A31" s="10" t="s">
        <v>42</v>
      </c>
      <c r="B31" s="60"/>
      <c r="C31" s="35">
        <v>0</v>
      </c>
      <c r="D31" s="68"/>
      <c r="E31" s="40">
        <v>0</v>
      </c>
      <c r="F31" s="75"/>
      <c r="G31" s="54">
        <v>0</v>
      </c>
      <c r="H31" s="75"/>
      <c r="I31" s="54">
        <v>0</v>
      </c>
      <c r="J31" s="75"/>
      <c r="K31" s="54">
        <v>0</v>
      </c>
      <c r="L31" s="75"/>
      <c r="M31" s="54">
        <v>0</v>
      </c>
    </row>
    <row r="32" spans="1:13" ht="15">
      <c r="A32" s="14" t="s">
        <v>43</v>
      </c>
      <c r="B32" s="64"/>
      <c r="C32" s="55">
        <v>0</v>
      </c>
      <c r="D32" s="71"/>
      <c r="E32" s="44">
        <v>0</v>
      </c>
      <c r="F32" s="78"/>
      <c r="G32" s="55">
        <v>0</v>
      </c>
      <c r="H32" s="78"/>
      <c r="I32" s="55">
        <v>0</v>
      </c>
      <c r="J32" s="78"/>
      <c r="K32" s="55">
        <v>0</v>
      </c>
      <c r="L32" s="78"/>
      <c r="M32" s="55">
        <v>0</v>
      </c>
    </row>
    <row r="33" spans="1:13" ht="15.75">
      <c r="A33" s="5" t="s">
        <v>44</v>
      </c>
      <c r="B33" s="67"/>
      <c r="C33" s="56">
        <f>SUM(C13:C32)</f>
        <v>8183065</v>
      </c>
      <c r="D33" s="74"/>
      <c r="E33" s="56">
        <f>SUM(E13:E32)</f>
        <v>8183565</v>
      </c>
      <c r="F33" s="80"/>
      <c r="G33" s="56">
        <f>SUM(G13:G32)</f>
        <v>8230576.833333334</v>
      </c>
      <c r="H33" s="74"/>
      <c r="I33" s="56">
        <f>SUM(I13:I32)</f>
        <v>8139551</v>
      </c>
      <c r="J33" s="80"/>
      <c r="K33" s="56">
        <f>SUM(K13:K32)</f>
        <v>8139551</v>
      </c>
      <c r="L33" s="80"/>
      <c r="M33" s="56">
        <f>SUM(M13:M32)</f>
        <v>10893813</v>
      </c>
    </row>
    <row r="34" spans="1:13" ht="15">
      <c r="A34" s="16" t="s">
        <v>45</v>
      </c>
      <c r="B34" s="66"/>
      <c r="C34" s="49"/>
      <c r="D34" s="73"/>
      <c r="E34" s="49">
        <f>+E33-C33</f>
        <v>500</v>
      </c>
      <c r="F34" s="79"/>
      <c r="G34" s="49">
        <f>+G33-E33</f>
        <v>47011.833333333954</v>
      </c>
      <c r="H34" s="73"/>
      <c r="I34" s="49">
        <f>+I33-G33</f>
        <v>-91025.83333333395</v>
      </c>
      <c r="J34" s="79"/>
      <c r="K34" s="49">
        <f>+K33-I33</f>
        <v>0</v>
      </c>
      <c r="L34" s="79"/>
      <c r="M34" s="49">
        <f>+M33-K33</f>
        <v>2754262</v>
      </c>
    </row>
    <row r="35" spans="1:13" ht="15">
      <c r="A35" s="16" t="s">
        <v>62</v>
      </c>
      <c r="B35" s="66"/>
      <c r="C35" s="49"/>
      <c r="D35" s="73"/>
      <c r="E35" s="49">
        <f>+E33-C33</f>
        <v>500</v>
      </c>
      <c r="F35" s="79"/>
      <c r="G35" s="49">
        <f>+G33-C33</f>
        <v>47511.833333333954</v>
      </c>
      <c r="H35" s="73"/>
      <c r="I35" s="49">
        <f>+I33-C33</f>
        <v>-43514</v>
      </c>
      <c r="J35" s="79"/>
      <c r="K35" s="49">
        <f>+K33-C33</f>
        <v>-43514</v>
      </c>
      <c r="L35" s="79"/>
      <c r="M35" s="49">
        <f>+M33-C33</f>
        <v>2710748</v>
      </c>
    </row>
    <row r="36" spans="4:5" ht="15">
      <c r="D36" s="19"/>
      <c r="E36" s="19"/>
    </row>
    <row r="37" spans="2:13" ht="15">
      <c r="B37" s="86" t="s">
        <v>24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</row>
    <row r="38" spans="1:13" s="6" customFormat="1" ht="15.75">
      <c r="A38" s="5" t="s">
        <v>46</v>
      </c>
      <c r="B38" s="89" t="s">
        <v>63</v>
      </c>
      <c r="C38" s="89"/>
      <c r="D38" s="89" t="str">
        <f>+D8</f>
        <v>2024/25</v>
      </c>
      <c r="E38" s="89"/>
      <c r="F38" s="89" t="str">
        <f>+F8</f>
        <v>2025/26</v>
      </c>
      <c r="G38" s="89"/>
      <c r="H38" s="90" t="str">
        <f>+H8</f>
        <v>2026/27</v>
      </c>
      <c r="I38" s="91"/>
      <c r="J38" s="90" t="s">
        <v>16</v>
      </c>
      <c r="K38" s="91"/>
      <c r="L38" s="90" t="s">
        <v>17</v>
      </c>
      <c r="M38" s="91"/>
    </row>
    <row r="39" spans="1:13" ht="15">
      <c r="A39" s="7" t="s">
        <v>18</v>
      </c>
      <c r="B39" s="62"/>
      <c r="C39" s="8">
        <v>0</v>
      </c>
      <c r="D39" s="60"/>
      <c r="E39" s="17">
        <v>0</v>
      </c>
      <c r="F39" s="59"/>
      <c r="G39" s="8">
        <v>0</v>
      </c>
      <c r="H39" s="59"/>
      <c r="I39" s="8">
        <v>0</v>
      </c>
      <c r="J39" s="62"/>
      <c r="K39" s="9">
        <v>0</v>
      </c>
      <c r="L39" s="59"/>
      <c r="M39" s="8">
        <v>0</v>
      </c>
    </row>
    <row r="40" spans="1:13" ht="15">
      <c r="A40" s="15" t="s">
        <v>27</v>
      </c>
      <c r="B40" s="63"/>
      <c r="C40" s="11">
        <v>0</v>
      </c>
      <c r="D40" s="60"/>
      <c r="E40" s="17">
        <v>0</v>
      </c>
      <c r="F40" s="60"/>
      <c r="G40" s="11">
        <v>0</v>
      </c>
      <c r="H40" s="60"/>
      <c r="I40" s="11">
        <v>0</v>
      </c>
      <c r="J40" s="63"/>
      <c r="K40" s="12">
        <v>0</v>
      </c>
      <c r="L40" s="82"/>
      <c r="M40" s="11">
        <v>0</v>
      </c>
    </row>
    <row r="41" spans="1:13" ht="15">
      <c r="A41" s="15" t="s">
        <v>47</v>
      </c>
      <c r="B41" s="63"/>
      <c r="C41" s="11">
        <v>578896</v>
      </c>
      <c r="D41" s="63"/>
      <c r="E41" s="17">
        <v>1660000</v>
      </c>
      <c r="F41" s="60"/>
      <c r="G41" s="11">
        <v>6750000</v>
      </c>
      <c r="H41" s="63"/>
      <c r="I41" s="11">
        <v>16125000</v>
      </c>
      <c r="J41" s="63"/>
      <c r="K41" s="12">
        <v>17375000</v>
      </c>
      <c r="L41" s="82"/>
      <c r="M41" s="11">
        <v>1111104</v>
      </c>
    </row>
    <row r="42" spans="1:13" ht="15.75">
      <c r="A42" s="57" t="s">
        <v>48</v>
      </c>
      <c r="B42" s="67"/>
      <c r="C42" s="18">
        <f>SUM(C39:C41)</f>
        <v>578896</v>
      </c>
      <c r="D42" s="67"/>
      <c r="E42" s="18">
        <f>SUM(E39:E41)</f>
        <v>1660000</v>
      </c>
      <c r="F42" s="81"/>
      <c r="G42" s="18">
        <f>SUM(G39:G41)</f>
        <v>6750000</v>
      </c>
      <c r="H42" s="67"/>
      <c r="I42" s="18">
        <f>SUM(I39:I41)</f>
        <v>16125000</v>
      </c>
      <c r="J42" s="67"/>
      <c r="K42" s="18">
        <f>SUM(K39:K41)</f>
        <v>17375000</v>
      </c>
      <c r="L42" s="81"/>
      <c r="M42" s="18">
        <f>SUM(M39:M41)</f>
        <v>1111104</v>
      </c>
    </row>
    <row r="44" spans="2:13" ht="15" hidden="1">
      <c r="B44" s="92" t="s">
        <v>0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4"/>
    </row>
    <row r="45" spans="1:13" ht="12.75" customHeight="1" hidden="1">
      <c r="A45" s="5" t="s">
        <v>2</v>
      </c>
      <c r="B45" s="95" t="str">
        <f>+B38</f>
        <v>tan 2023/24</v>
      </c>
      <c r="C45" s="95"/>
      <c r="D45" s="95" t="str">
        <f>+D38</f>
        <v>2024/25</v>
      </c>
      <c r="E45" s="95"/>
      <c r="F45" s="95" t="str">
        <f>+F38</f>
        <v>2025/26</v>
      </c>
      <c r="G45" s="95"/>
      <c r="H45" s="92" t="str">
        <f>+H38</f>
        <v>2026/27</v>
      </c>
      <c r="I45" s="94"/>
      <c r="J45" s="20"/>
      <c r="K45" s="20"/>
      <c r="L45" s="92" t="str">
        <f>+L38</f>
        <v>2028/29</v>
      </c>
      <c r="M45" s="94"/>
    </row>
    <row r="46" spans="1:13" ht="15" hidden="1">
      <c r="A46" s="7" t="s">
        <v>3</v>
      </c>
      <c r="B46" s="21"/>
      <c r="C46" s="22"/>
      <c r="D46" s="21"/>
      <c r="E46" s="22"/>
      <c r="F46" s="21"/>
      <c r="G46" s="22"/>
      <c r="H46" s="21"/>
      <c r="I46" s="22"/>
      <c r="J46" s="23"/>
      <c r="K46" s="23"/>
      <c r="L46" s="23"/>
      <c r="M46" s="22"/>
    </row>
    <row r="47" spans="1:13" ht="15" hidden="1">
      <c r="A47" s="10" t="s">
        <v>10</v>
      </c>
      <c r="B47" s="24"/>
      <c r="C47" s="25"/>
      <c r="D47" s="24"/>
      <c r="E47" s="25"/>
      <c r="F47" s="24"/>
      <c r="G47" s="26"/>
      <c r="H47" s="24"/>
      <c r="I47" s="26"/>
      <c r="J47" s="27"/>
      <c r="K47" s="27"/>
      <c r="L47" s="27"/>
      <c r="M47" s="26"/>
    </row>
    <row r="48" spans="1:13" ht="15" hidden="1">
      <c r="A48" s="10" t="s">
        <v>11</v>
      </c>
      <c r="B48" s="24"/>
      <c r="C48" s="26"/>
      <c r="D48" s="24"/>
      <c r="E48" s="26"/>
      <c r="F48" s="24"/>
      <c r="G48" s="26"/>
      <c r="H48" s="24"/>
      <c r="I48" s="26"/>
      <c r="J48" s="27"/>
      <c r="K48" s="27"/>
      <c r="L48" s="27"/>
      <c r="M48" s="26"/>
    </row>
    <row r="49" spans="1:13" ht="15" hidden="1">
      <c r="A49" s="10" t="s">
        <v>9</v>
      </c>
      <c r="B49" s="27"/>
      <c r="C49" s="26"/>
      <c r="D49" s="27"/>
      <c r="E49" s="26"/>
      <c r="F49" s="24"/>
      <c r="G49" s="26"/>
      <c r="H49" s="27"/>
      <c r="I49" s="26"/>
      <c r="J49" s="27"/>
      <c r="K49" s="27"/>
      <c r="L49" s="27"/>
      <c r="M49" s="26"/>
    </row>
    <row r="50" spans="1:13" ht="15" hidden="1">
      <c r="A50" s="28" t="s">
        <v>4</v>
      </c>
      <c r="B50" s="29"/>
      <c r="C50" s="30"/>
      <c r="D50" s="29"/>
      <c r="E50" s="30"/>
      <c r="F50" s="24"/>
      <c r="G50" s="26"/>
      <c r="H50" s="29"/>
      <c r="I50" s="30"/>
      <c r="J50" s="29"/>
      <c r="K50" s="29"/>
      <c r="L50" s="29"/>
      <c r="M50" s="30"/>
    </row>
    <row r="51" spans="1:13" ht="15" hidden="1">
      <c r="A51" s="10" t="s">
        <v>10</v>
      </c>
      <c r="B51" s="29"/>
      <c r="C51" s="30"/>
      <c r="D51" s="29"/>
      <c r="E51" s="30"/>
      <c r="F51" s="24"/>
      <c r="G51" s="26"/>
      <c r="H51" s="29"/>
      <c r="I51" s="30"/>
      <c r="J51" s="29"/>
      <c r="K51" s="29"/>
      <c r="L51" s="29"/>
      <c r="M51" s="30"/>
    </row>
    <row r="52" spans="1:13" ht="15" hidden="1">
      <c r="A52" s="10" t="s">
        <v>11</v>
      </c>
      <c r="B52" s="29"/>
      <c r="C52" s="30"/>
      <c r="D52" s="29"/>
      <c r="E52" s="30"/>
      <c r="F52" s="24"/>
      <c r="G52" s="26"/>
      <c r="H52" s="29"/>
      <c r="I52" s="30"/>
      <c r="J52" s="29"/>
      <c r="K52" s="29"/>
      <c r="L52" s="29"/>
      <c r="M52" s="30"/>
    </row>
    <row r="53" spans="1:13" ht="15" hidden="1">
      <c r="A53" s="10" t="s">
        <v>9</v>
      </c>
      <c r="B53" s="29"/>
      <c r="C53" s="30"/>
      <c r="D53" s="29"/>
      <c r="E53" s="30"/>
      <c r="F53" s="24"/>
      <c r="G53" s="26"/>
      <c r="H53" s="29"/>
      <c r="I53" s="30"/>
      <c r="J53" s="29"/>
      <c r="K53" s="29"/>
      <c r="L53" s="29"/>
      <c r="M53" s="30"/>
    </row>
    <row r="54" spans="1:13" ht="15" hidden="1">
      <c r="A54" s="14" t="s">
        <v>5</v>
      </c>
      <c r="B54" s="31"/>
      <c r="C54" s="32"/>
      <c r="D54" s="31"/>
      <c r="E54" s="32" t="e">
        <f>+E53-#REF!-#REF!</f>
        <v>#REF!</v>
      </c>
      <c r="F54" s="33"/>
      <c r="G54" s="32">
        <f>+G53-E53</f>
        <v>0</v>
      </c>
      <c r="H54" s="31"/>
      <c r="I54" s="32">
        <v>0</v>
      </c>
      <c r="J54" s="31"/>
      <c r="K54" s="31"/>
      <c r="L54" s="31"/>
      <c r="M54" s="32">
        <v>0</v>
      </c>
    </row>
    <row r="56" ht="15.75">
      <c r="A56" s="6" t="s">
        <v>49</v>
      </c>
    </row>
    <row r="57" ht="15">
      <c r="A57" s="34" t="s">
        <v>59</v>
      </c>
    </row>
    <row r="58" ht="15">
      <c r="A58" s="34" t="s">
        <v>60</v>
      </c>
    </row>
    <row r="59" ht="15">
      <c r="A59" s="1" t="s">
        <v>50</v>
      </c>
    </row>
    <row r="60" ht="15">
      <c r="A60" s="34" t="s">
        <v>51</v>
      </c>
    </row>
    <row r="61" ht="15">
      <c r="A61" s="34" t="s">
        <v>52</v>
      </c>
    </row>
    <row r="62" ht="15">
      <c r="A62" s="34" t="s">
        <v>53</v>
      </c>
    </row>
    <row r="63" ht="15">
      <c r="A63" s="34" t="s">
        <v>61</v>
      </c>
    </row>
    <row r="64" ht="15">
      <c r="A64" s="1" t="s">
        <v>54</v>
      </c>
    </row>
    <row r="65" ht="15">
      <c r="A65" s="1" t="s">
        <v>55</v>
      </c>
    </row>
    <row r="66" ht="15">
      <c r="A66" s="1" t="s">
        <v>56</v>
      </c>
    </row>
  </sheetData>
  <sheetProtection/>
  <mergeCells count="20">
    <mergeCell ref="J8:K8"/>
    <mergeCell ref="L8:M8"/>
    <mergeCell ref="H8:I8"/>
    <mergeCell ref="B44:M44"/>
    <mergeCell ref="D45:E45"/>
    <mergeCell ref="F45:G45"/>
    <mergeCell ref="H45:I45"/>
    <mergeCell ref="L45:M45"/>
    <mergeCell ref="B45:C45"/>
    <mergeCell ref="F8:G8"/>
    <mergeCell ref="B7:M7"/>
    <mergeCell ref="D8:E8"/>
    <mergeCell ref="B8:C8"/>
    <mergeCell ref="B37:M37"/>
    <mergeCell ref="D38:E38"/>
    <mergeCell ref="F38:G38"/>
    <mergeCell ref="H38:I38"/>
    <mergeCell ref="L38:M38"/>
    <mergeCell ref="B38:C38"/>
    <mergeCell ref="J38:K38"/>
  </mergeCells>
  <printOptions horizontalCentered="1"/>
  <pageMargins left="0.7480314960629921" right="0.7480314960629921" top="0.71" bottom="0.68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ED0031</dc:creator>
  <cp:keywords/>
  <dc:description/>
  <cp:lastModifiedBy>Geraint Lloyd</cp:lastModifiedBy>
  <cp:lastPrinted>2014-04-08T16:41:50Z</cp:lastPrinted>
  <dcterms:created xsi:type="dcterms:W3CDTF">2004-07-22T09:50:56Z</dcterms:created>
  <dcterms:modified xsi:type="dcterms:W3CDTF">2023-08-30T21:22:32Z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128200.000000000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  <property fmtid="{D5CDD505-2E9C-101B-9397-08002B2CF9AE}" pid="7" name="lcf76f155ced4ddcb4097134ff3c332f">
    <vt:lpwstr/>
  </property>
  <property fmtid="{D5CDD505-2E9C-101B-9397-08002B2CF9AE}" pid="8" name="TaxCatchAll">
    <vt:lpwstr/>
  </property>
</Properties>
</file>